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\Dropbox\CFI lesson plans\Nicoletta Fala Lesson Plans\"/>
    </mc:Choice>
  </mc:AlternateContent>
  <xr:revisionPtr revIDLastSave="0" documentId="13_ncr:1_{BBAB7DAA-BCC8-4DAA-AAC5-FBBEFEB5ECF2}" xr6:coauthVersionLast="43" xr6:coauthVersionMax="43" xr10:uidLastSave="{00000000-0000-0000-0000-000000000000}"/>
  <bookViews>
    <workbookView xWindow="-108" yWindow="-108" windowWidth="23256" windowHeight="12576" xr2:uid="{CE72BEE1-EC98-417B-BB6E-6B0C8C7A6C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1" i="1" l="1"/>
  <c r="I84" i="1" l="1"/>
  <c r="I78" i="1"/>
  <c r="I40" i="1"/>
  <c r="J84" i="1" l="1"/>
  <c r="J78" i="1"/>
  <c r="J54" i="1"/>
  <c r="J32" i="1"/>
  <c r="J69" i="1"/>
  <c r="J44" i="1"/>
  <c r="J26" i="1"/>
  <c r="J89" i="1"/>
  <c r="J64" i="1"/>
  <c r="J40" i="1"/>
  <c r="J12" i="1"/>
  <c r="J59" i="1"/>
  <c r="J34" i="1"/>
  <c r="J4" i="1"/>
  <c r="I89" i="1"/>
  <c r="I69" i="1"/>
  <c r="I64" i="1"/>
  <c r="I59" i="1"/>
  <c r="I54" i="1"/>
  <c r="I44" i="1"/>
  <c r="I34" i="1"/>
  <c r="I32" i="1"/>
  <c r="I26" i="1"/>
  <c r="I12" i="1"/>
  <c r="I4" i="1"/>
  <c r="I92" i="1" l="1"/>
  <c r="J91" i="1"/>
  <c r="I91" i="1"/>
  <c r="I93" i="1" s="1"/>
  <c r="J93" i="1" s="1"/>
</calcChain>
</file>

<file path=xl/sharedStrings.xml><?xml version="1.0" encoding="utf-8"?>
<sst xmlns="http://schemas.openxmlformats.org/spreadsheetml/2006/main" count="266" uniqueCount="120">
  <si>
    <t>FLIGHT INSTRUCTOR – AIRPLANE SINGLE-ENGINE</t>
  </si>
  <si>
    <t>AREAS OF OPERATION</t>
  </si>
  <si>
    <t>Task A: Human Behavior and Effective Communication</t>
  </si>
  <si>
    <t>Task B: The Learning Process</t>
  </si>
  <si>
    <t>Task C: The Teaching Process</t>
  </si>
  <si>
    <t>Task D: Assessment and Critique</t>
  </si>
  <si>
    <t>Task E: Instructor Responsibilities and Professionalism</t>
  </si>
  <si>
    <t>Task F: Techniques of Flight Instruction</t>
  </si>
  <si>
    <t>Task G: Risk Management</t>
  </si>
  <si>
    <t>Task A: Aeromedical Factors</t>
  </si>
  <si>
    <t>Task B: Runway Incursion Avoidance</t>
  </si>
  <si>
    <t>Task C: Visual Scanning and Collision Avoidance</t>
  </si>
  <si>
    <t>Task D: Principles of Flight</t>
  </si>
  <si>
    <t>Task E: Airplane Flight Controls</t>
  </si>
  <si>
    <t>Task F: Airplane Weight and Balance</t>
  </si>
  <si>
    <t>Task G: Navigation and Flight Planning</t>
  </si>
  <si>
    <t>Task H: Night Operations</t>
  </si>
  <si>
    <t>Task I: High Altitude Operations</t>
  </si>
  <si>
    <t>Task J: 14 CFR and Publications</t>
  </si>
  <si>
    <t>Task K: National Airspace System</t>
  </si>
  <si>
    <t>Task L: Navigation Systems and Radar Services</t>
  </si>
  <si>
    <t>Task M: Logbook Entries and Certificate Endorsements</t>
  </si>
  <si>
    <t>Task A: Certificates and Documents</t>
  </si>
  <si>
    <t>Task B: Weather Information</t>
  </si>
  <si>
    <t>Task C: Operation of Systems</t>
  </si>
  <si>
    <t>Task D: Performance and Limitations</t>
  </si>
  <si>
    <t>Task E: Airworthiness Requirements</t>
  </si>
  <si>
    <t>Task A: Maneuver Lesson</t>
  </si>
  <si>
    <t>Task A: Preflight Inspection</t>
  </si>
  <si>
    <t>Task B: Cockpit Management</t>
  </si>
  <si>
    <t>Task C: Engine Starting</t>
  </si>
  <si>
    <t>Task D: Taxiing</t>
  </si>
  <si>
    <t>Task G: Before Takeoff Check</t>
  </si>
  <si>
    <t>Task A: Radio Communications and ATC Light Signals</t>
  </si>
  <si>
    <t>Task B: Traffic Patterns</t>
  </si>
  <si>
    <t>Task C: Airport Base, Runway and Taxiway Signs, Markings, and Lighting</t>
  </si>
  <si>
    <t>Task A: Normal and Crosswind Takeoff and Climb</t>
  </si>
  <si>
    <t>Task C: Soft-Field Takeoff and Climb</t>
  </si>
  <si>
    <t>Task F: Normal and Crosswind Approach and Landing</t>
  </si>
  <si>
    <t>Task G: Slip to a Landing</t>
  </si>
  <si>
    <t>Task H: Go-Around/Rejected Landing</t>
  </si>
  <si>
    <t>Task I: Short-Field Approach and Landing</t>
  </si>
  <si>
    <t>Task J: Soft-Field Approach and Landing</t>
  </si>
  <si>
    <t>Task K: Power-Off 180° Accuracy Approach and Landing</t>
  </si>
  <si>
    <t>Task A: Straight-and-Level Flight</t>
  </si>
  <si>
    <t>Task B: Level Turns</t>
  </si>
  <si>
    <t>Task C: Straight Climbs and Climbing Turns</t>
  </si>
  <si>
    <t>Task D: Straight Descents and Descending Turns</t>
  </si>
  <si>
    <t>Task A: Steep Turns</t>
  </si>
  <si>
    <t>Task B: Steep Spirals</t>
  </si>
  <si>
    <t>Task C: Chandelles</t>
  </si>
  <si>
    <t>Task D: Lazy Eights</t>
  </si>
  <si>
    <t>Task A: Rectangular Course</t>
  </si>
  <si>
    <t>Task B: S-Turns across a Road</t>
  </si>
  <si>
    <t>Task C: Turns Around a Point</t>
  </si>
  <si>
    <t>Task D: Eights on Pylons</t>
  </si>
  <si>
    <t>Task A: Maneuvering During Slow Flight</t>
  </si>
  <si>
    <t>Task B: Power-On Stalls</t>
  </si>
  <si>
    <t>Task C: Power-Off Stalls</t>
  </si>
  <si>
    <t>Task D: Cross-controlled Stalls (Demonstration)</t>
  </si>
  <si>
    <t>Task E: Elevator Trim Stalls (Demonstration)</t>
  </si>
  <si>
    <t>Task F: Secondary Stalls (Demonstration)</t>
  </si>
  <si>
    <t>Task G: Spins</t>
  </si>
  <si>
    <t>Task H: Accelerated Maneuver Stalls (Demonstration)</t>
  </si>
  <si>
    <t>Task B: Constant Airspeed Climbs</t>
  </si>
  <si>
    <t>Task C: Constant Airspeed Descents</t>
  </si>
  <si>
    <t>Task D: Turns to Headings</t>
  </si>
  <si>
    <t>Task E: Recovery from Unusual Flight Attitudes</t>
  </si>
  <si>
    <t>Task A: Emergency Approach and Landing (Simulated)</t>
  </si>
  <si>
    <t>Task B: Systems and Equipment Malfunctions</t>
  </si>
  <si>
    <t>Task C: Emergency Equipment and Survival Gear</t>
  </si>
  <si>
    <t>Task D: Emergency Descent</t>
  </si>
  <si>
    <t>Task A: Postflight Procedures</t>
  </si>
  <si>
    <t>I. Fundamentals of Instructing</t>
  </si>
  <si>
    <t xml:space="preserve">II. Technical Subject Areas </t>
  </si>
  <si>
    <t>III. Preflight Preparation</t>
  </si>
  <si>
    <t>IV. Preflight Lesson on a Maneuver to be Performed in Flight</t>
  </si>
  <si>
    <t>V. Preflight Procedures</t>
  </si>
  <si>
    <t>VI. Airport and Seaplane Base Operations</t>
  </si>
  <si>
    <t>VII. Takeoffs, Landings, and Go-Arounds</t>
  </si>
  <si>
    <t>VIII. Fundamentals of Flight</t>
  </si>
  <si>
    <t>IX. Performance Maneuvers</t>
  </si>
  <si>
    <t>X. Ground Reference Maneuvers</t>
  </si>
  <si>
    <t>XI. Slow Flight, Stalls, and Spins</t>
  </si>
  <si>
    <t>XII. Basic Instrument Maneuvers</t>
  </si>
  <si>
    <t>XIII. Emergency Operations</t>
  </si>
  <si>
    <t>XIV. Postflight Procedures</t>
  </si>
  <si>
    <t>Complete</t>
  </si>
  <si>
    <t>Completion percentage:</t>
  </si>
  <si>
    <t>In progress</t>
  </si>
  <si>
    <t>Not started</t>
  </si>
  <si>
    <t>PPT</t>
  </si>
  <si>
    <t>Incorporate elements from PHAK Appendix I</t>
  </si>
  <si>
    <t>References</t>
  </si>
  <si>
    <t>Add acronyms, references</t>
  </si>
  <si>
    <t>Read and add to references</t>
  </si>
  <si>
    <t>Basic VFR (1000, 3) and weather minima. Contact approach is day or night. Towered and non-towered airports, not controlled vs uncontrolled. White county. Frankford, delphi, crawfordsville, special VFR relaxes requirements to Class G. Chart supplement, not AF/D. TIme conversion on chart supplement. Class D usually 4 mile ring, Class C is 10. BEH goes from Class E to G at night. Call WX brief to get TFR insurance.</t>
  </si>
  <si>
    <t>Basically check references, titles, and ACS/PTS for all of these</t>
  </si>
  <si>
    <t>Include examples</t>
  </si>
  <si>
    <t>You don't want to go to idle unless you have good reason, keep some power in, make it slow</t>
  </si>
  <si>
    <t xml:space="preserve">Prop tendencies in slower flight. Full power for climbs. In the RG, 25^2 is climb setting. </t>
  </si>
  <si>
    <t>Proper crosswind correction!</t>
  </si>
  <si>
    <t>20 degrees bank in pattern, 30 is MAX</t>
  </si>
  <si>
    <t>100-90 knots</t>
  </si>
  <si>
    <t xml:space="preserve">Phases: entry, incipient, developed, recovery. Effects of adverse yaw tend to be that they flatten the spin out. Flat spin will be indicated by 0 knots. Hold recovery controls in, response can be slow. Engine may quite on you due to fuel starvation, especially when flat. Usually pulling about 1 G. 1.2-1.3 G on recovery. Ball will go wherever it wants to go depending on the aircraft. </t>
  </si>
  <si>
    <t>CFI PTS, Prepare example</t>
  </si>
  <si>
    <t>Appropriate altitudes, compass errors</t>
  </si>
  <si>
    <t>To do:</t>
  </si>
  <si>
    <t>Put references on tablet</t>
  </si>
  <si>
    <t>Organize folders</t>
  </si>
  <si>
    <t>Print lesson plans</t>
  </si>
  <si>
    <t xml:space="preserve"> don't forget 61.39 (listed under instrument checkride); keep record of endorsements for at least 3 years (TSA 5 years)</t>
  </si>
  <si>
    <t>Include examples of radio calls</t>
  </si>
  <si>
    <t>Print this: https://www.faasafety.gov/files/gslac/library/documents/2007/Jan/14082/6.5%20Passenger%20Safety%20Briefing%20JanFeb07.pdf</t>
  </si>
  <si>
    <t>MAKE CHECKLISTS</t>
  </si>
  <si>
    <t>Printed?</t>
  </si>
  <si>
    <t>Y</t>
  </si>
  <si>
    <t>Done:)</t>
  </si>
  <si>
    <t>Task B: Short-Field Takeoff and Maximum Performance Climb</t>
  </si>
  <si>
    <t>Ready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</si>
</sst>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0" fontId="0" fillId="2" borderId="0" xfId="0" applyNumberFormat="1" applyFill="1"/>
    <xf numFmtId="10" fontId="2" fillId="3" borderId="0" xfId="0" applyNumberFormat="1" applyFont="1" applyFill="1"/>
    <xf numFmtId="0" fontId="0" fillId="2" borderId="0" xfId="0" applyFill="1"/>
    <xf numFmtId="0" fontId="0" fillId="0" borderId="0" xfId="0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3" fontId="2" fillId="3" borderId="0" xfId="0" applyNumberFormat="1" applyFont="1" applyFill="1"/>
    <xf numFmtId="0" fontId="1" fillId="0" borderId="0" xfId="0" applyFont="1"/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/>
    <xf numFmtId="0" fontId="2" fillId="3" borderId="0" xfId="0" applyFont="1" applyFill="1" applyAlignment="1">
      <alignment horizontal="right"/>
    </xf>
    <xf numFmtId="0" fontId="0" fillId="2" borderId="0" xfId="0" applyFont="1" applyFill="1"/>
    <xf numFmtId="0" fontId="2" fillId="3" borderId="0" xfId="0" applyNumberFormat="1" applyFont="1" applyFill="1"/>
    <xf numFmtId="0" fontId="2" fillId="3" borderId="0" xfId="0" applyFont="1" applyFill="1" applyAlignment="1">
      <alignment horizontal="right"/>
    </xf>
    <xf numFmtId="0" fontId="0" fillId="0" borderId="0" xfId="0"/>
    <xf numFmtId="0" fontId="1" fillId="2" borderId="0" xfId="0" applyFont="1" applyFill="1"/>
    <xf numFmtId="0" fontId="1" fillId="0" borderId="0" xfId="0" applyFont="1"/>
  </cellXfs>
  <cellStyles count="1">
    <cellStyle name="Normal" xfId="0" builtinId="0"/>
  </cellStyles>
  <dxfs count="3">
    <dxf>
      <fill>
        <patternFill>
          <bgColor theme="5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212C0-EC73-4E5F-89E3-2080B7F59B39}">
  <dimension ref="A1:M98"/>
  <sheetViews>
    <sheetView tabSelected="1" topLeftCell="A70" zoomScale="85" zoomScaleNormal="85" workbookViewId="0">
      <selection activeCell="K18" sqref="K18"/>
    </sheetView>
  </sheetViews>
  <sheetFormatPr defaultRowHeight="14.4" x14ac:dyDescent="0.3"/>
  <cols>
    <col min="8" max="8" width="12.77734375" style="18" bestFit="1" customWidth="1"/>
    <col min="9" max="9" width="12.109375" bestFit="1" customWidth="1"/>
    <col min="10" max="10" width="10.33203125" style="7" customWidth="1"/>
    <col min="11" max="11" width="10.6640625" bestFit="1" customWidth="1"/>
    <col min="12" max="12" width="8.88671875" hidden="1" customWidth="1"/>
    <col min="13" max="13" width="68.6640625" customWidth="1"/>
  </cols>
  <sheetData>
    <row r="1" spans="1:13" s="1" customFormat="1" x14ac:dyDescent="0.3">
      <c r="A1" s="1" t="s">
        <v>0</v>
      </c>
      <c r="H1" s="17"/>
      <c r="J1" s="9"/>
      <c r="M1" s="1" t="s">
        <v>97</v>
      </c>
    </row>
    <row r="2" spans="1:13" s="1" customFormat="1" x14ac:dyDescent="0.3">
      <c r="A2" s="1" t="s">
        <v>1</v>
      </c>
      <c r="H2" s="17"/>
      <c r="J2" s="9"/>
    </row>
    <row r="4" spans="1:13" x14ac:dyDescent="0.3">
      <c r="A4" s="24" t="s">
        <v>73</v>
      </c>
      <c r="B4" s="24"/>
      <c r="C4" s="24"/>
      <c r="D4" s="24"/>
      <c r="E4" s="24"/>
      <c r="F4" s="24"/>
      <c r="G4" s="24"/>
      <c r="H4" s="20" t="s">
        <v>115</v>
      </c>
      <c r="I4" s="2">
        <f>COUNTIF(I5:I11, "Complete")/(COUNTA(I5:I11)+COUNTBLANK(I5:I11))</f>
        <v>1</v>
      </c>
      <c r="J4" s="10">
        <f>SUM(K5:K11)/K91</f>
        <v>0.11381723117142747</v>
      </c>
      <c r="K4" s="4"/>
      <c r="M4" s="4"/>
    </row>
    <row r="5" spans="1:13" x14ac:dyDescent="0.3">
      <c r="A5" s="23" t="s">
        <v>2</v>
      </c>
      <c r="B5" s="23"/>
      <c r="C5" s="23"/>
      <c r="D5" s="23"/>
      <c r="E5" s="23"/>
      <c r="F5" s="23"/>
      <c r="G5" s="23"/>
      <c r="H5" s="8" t="s">
        <v>116</v>
      </c>
      <c r="I5" t="s">
        <v>87</v>
      </c>
      <c r="K5">
        <v>2098</v>
      </c>
      <c r="M5" t="s">
        <v>117</v>
      </c>
    </row>
    <row r="6" spans="1:13" x14ac:dyDescent="0.3">
      <c r="A6" s="23" t="s">
        <v>3</v>
      </c>
      <c r="B6" s="23"/>
      <c r="C6" s="23"/>
      <c r="D6" s="23"/>
      <c r="E6" s="23"/>
      <c r="F6" s="23"/>
      <c r="G6" s="23"/>
      <c r="H6" s="8" t="s">
        <v>116</v>
      </c>
      <c r="I6" t="s">
        <v>87</v>
      </c>
      <c r="K6">
        <v>3390</v>
      </c>
      <c r="M6" t="s">
        <v>117</v>
      </c>
    </row>
    <row r="7" spans="1:13" x14ac:dyDescent="0.3">
      <c r="A7" s="23" t="s">
        <v>4</v>
      </c>
      <c r="B7" s="23"/>
      <c r="C7" s="23"/>
      <c r="D7" s="23"/>
      <c r="E7" s="23"/>
      <c r="F7" s="23"/>
      <c r="G7" s="23"/>
      <c r="H7" s="8" t="s">
        <v>116</v>
      </c>
      <c r="I7" t="s">
        <v>87</v>
      </c>
      <c r="K7">
        <v>1087</v>
      </c>
      <c r="M7" t="s">
        <v>117</v>
      </c>
    </row>
    <row r="8" spans="1:13" x14ac:dyDescent="0.3">
      <c r="A8" s="23" t="s">
        <v>5</v>
      </c>
      <c r="B8" s="23"/>
      <c r="C8" s="23"/>
      <c r="D8" s="23"/>
      <c r="E8" s="23"/>
      <c r="F8" s="23"/>
      <c r="G8" s="23"/>
      <c r="H8" s="8" t="s">
        <v>116</v>
      </c>
      <c r="I8" t="s">
        <v>87</v>
      </c>
      <c r="K8">
        <v>963</v>
      </c>
      <c r="M8" t="s">
        <v>117</v>
      </c>
    </row>
    <row r="9" spans="1:13" x14ac:dyDescent="0.3">
      <c r="A9" s="23" t="s">
        <v>6</v>
      </c>
      <c r="B9" s="23"/>
      <c r="C9" s="23"/>
      <c r="D9" s="23"/>
      <c r="E9" s="23"/>
      <c r="F9" s="23"/>
      <c r="G9" s="23"/>
      <c r="H9" s="8" t="s">
        <v>116</v>
      </c>
      <c r="I9" t="s">
        <v>87</v>
      </c>
      <c r="K9">
        <v>1293</v>
      </c>
      <c r="M9" t="s">
        <v>117</v>
      </c>
    </row>
    <row r="10" spans="1:13" x14ac:dyDescent="0.3">
      <c r="A10" s="25" t="s">
        <v>7</v>
      </c>
      <c r="B10" s="25"/>
      <c r="C10" s="25"/>
      <c r="D10" s="25"/>
      <c r="E10" s="25"/>
      <c r="F10" s="25"/>
      <c r="G10" s="25"/>
      <c r="H10" s="8" t="s">
        <v>116</v>
      </c>
      <c r="I10" t="s">
        <v>87</v>
      </c>
      <c r="J10" s="7" t="s">
        <v>91</v>
      </c>
      <c r="K10">
        <v>2082</v>
      </c>
      <c r="M10" t="s">
        <v>117</v>
      </c>
    </row>
    <row r="11" spans="1:13" x14ac:dyDescent="0.3">
      <c r="A11" s="23" t="s">
        <v>8</v>
      </c>
      <c r="B11" s="23"/>
      <c r="C11" s="23"/>
      <c r="D11" s="23"/>
      <c r="E11" s="23"/>
      <c r="F11" s="23"/>
      <c r="G11" s="23"/>
      <c r="H11" s="8" t="s">
        <v>116</v>
      </c>
      <c r="I11" t="s">
        <v>87</v>
      </c>
      <c r="K11">
        <v>929</v>
      </c>
      <c r="M11" t="s">
        <v>117</v>
      </c>
    </row>
    <row r="12" spans="1:13" x14ac:dyDescent="0.3">
      <c r="A12" s="24" t="s">
        <v>74</v>
      </c>
      <c r="B12" s="24"/>
      <c r="C12" s="24"/>
      <c r="D12" s="24"/>
      <c r="E12" s="24"/>
      <c r="F12" s="24"/>
      <c r="G12" s="24"/>
      <c r="H12" s="20"/>
      <c r="I12" s="2">
        <f>COUNTIF(I13:I25, "Complete")/(COUNTA(I13:I25)+COUNTBLANK(I13:I25))</f>
        <v>0.92307692307692313</v>
      </c>
      <c r="J12" s="10">
        <f>SUM(K13:L25)/K91</f>
        <v>0.23202683480066125</v>
      </c>
      <c r="K12" s="4"/>
      <c r="M12" s="4"/>
    </row>
    <row r="13" spans="1:13" x14ac:dyDescent="0.3">
      <c r="A13" s="23" t="s">
        <v>9</v>
      </c>
      <c r="B13" s="23"/>
      <c r="C13" s="23"/>
      <c r="D13" s="23"/>
      <c r="E13" s="23"/>
      <c r="F13" s="23"/>
      <c r="G13" s="23"/>
      <c r="H13" s="8" t="s">
        <v>116</v>
      </c>
      <c r="I13" s="5" t="s">
        <v>87</v>
      </c>
      <c r="K13">
        <v>2999</v>
      </c>
      <c r="M13" t="s">
        <v>117</v>
      </c>
    </row>
    <row r="14" spans="1:13" x14ac:dyDescent="0.3">
      <c r="A14" s="23" t="s">
        <v>10</v>
      </c>
      <c r="B14" s="23"/>
      <c r="C14" s="23"/>
      <c r="D14" s="23"/>
      <c r="E14" s="23"/>
      <c r="F14" s="23"/>
      <c r="G14" s="23"/>
      <c r="H14" s="8" t="s">
        <v>116</v>
      </c>
      <c r="I14" s="5" t="s">
        <v>87</v>
      </c>
      <c r="K14">
        <v>1432</v>
      </c>
      <c r="M14" t="s">
        <v>92</v>
      </c>
    </row>
    <row r="15" spans="1:13" x14ac:dyDescent="0.3">
      <c r="A15" s="23" t="s">
        <v>11</v>
      </c>
      <c r="B15" s="23"/>
      <c r="C15" s="23"/>
      <c r="D15" s="23"/>
      <c r="E15" s="23"/>
      <c r="F15" s="23"/>
      <c r="G15" s="23"/>
      <c r="H15" s="8" t="s">
        <v>116</v>
      </c>
      <c r="I15" s="5" t="s">
        <v>87</v>
      </c>
      <c r="K15">
        <v>1985</v>
      </c>
    </row>
    <row r="16" spans="1:13" x14ac:dyDescent="0.3">
      <c r="A16" s="23" t="s">
        <v>12</v>
      </c>
      <c r="B16" s="23"/>
      <c r="C16" s="23"/>
      <c r="D16" s="23"/>
      <c r="E16" s="23"/>
      <c r="F16" s="23"/>
      <c r="G16" s="23"/>
      <c r="H16" s="8" t="s">
        <v>116</v>
      </c>
      <c r="I16" s="5" t="s">
        <v>87</v>
      </c>
      <c r="K16">
        <v>4012</v>
      </c>
    </row>
    <row r="17" spans="1:13" x14ac:dyDescent="0.3">
      <c r="A17" s="25" t="s">
        <v>13</v>
      </c>
      <c r="B17" s="25"/>
      <c r="C17" s="25"/>
      <c r="D17" s="25"/>
      <c r="E17" s="25"/>
      <c r="F17" s="25"/>
      <c r="G17" s="25"/>
      <c r="H17" s="8" t="s">
        <v>116</v>
      </c>
      <c r="I17" s="5" t="s">
        <v>87</v>
      </c>
      <c r="J17" s="7" t="s">
        <v>91</v>
      </c>
      <c r="K17">
        <v>1529</v>
      </c>
    </row>
    <row r="18" spans="1:13" x14ac:dyDescent="0.3">
      <c r="A18" s="23" t="s">
        <v>14</v>
      </c>
      <c r="B18" s="23"/>
      <c r="C18" s="23"/>
      <c r="D18" s="23"/>
      <c r="E18" s="23"/>
      <c r="F18" s="23"/>
      <c r="G18" s="23"/>
      <c r="H18" s="8" t="s">
        <v>116</v>
      </c>
      <c r="I18" s="5" t="s">
        <v>87</v>
      </c>
      <c r="K18">
        <v>1425</v>
      </c>
      <c r="M18" t="s">
        <v>105</v>
      </c>
    </row>
    <row r="19" spans="1:13" x14ac:dyDescent="0.3">
      <c r="A19" s="23" t="s">
        <v>15</v>
      </c>
      <c r="B19" s="23"/>
      <c r="C19" s="23"/>
      <c r="D19" s="23"/>
      <c r="E19" s="23"/>
      <c r="F19" s="23"/>
      <c r="G19" s="23"/>
      <c r="H19" s="8" t="s">
        <v>116</v>
      </c>
      <c r="I19" s="5" t="s">
        <v>87</v>
      </c>
      <c r="K19">
        <v>2006</v>
      </c>
      <c r="M19" t="s">
        <v>106</v>
      </c>
    </row>
    <row r="20" spans="1:13" x14ac:dyDescent="0.3">
      <c r="A20" s="25" t="s">
        <v>16</v>
      </c>
      <c r="B20" s="25"/>
      <c r="C20" s="25"/>
      <c r="D20" s="25"/>
      <c r="E20" s="25"/>
      <c r="F20" s="25"/>
      <c r="G20" s="25"/>
      <c r="H20" s="8" t="s">
        <v>116</v>
      </c>
      <c r="I20" s="5" t="s">
        <v>87</v>
      </c>
      <c r="K20">
        <v>1846</v>
      </c>
      <c r="M20" s="8" t="s">
        <v>95</v>
      </c>
    </row>
    <row r="21" spans="1:13" x14ac:dyDescent="0.3">
      <c r="A21" s="23" t="s">
        <v>17</v>
      </c>
      <c r="B21" s="23"/>
      <c r="C21" s="23"/>
      <c r="D21" s="23"/>
      <c r="E21" s="23"/>
      <c r="F21" s="23"/>
      <c r="G21" s="23"/>
      <c r="H21" s="8" t="s">
        <v>116</v>
      </c>
      <c r="I21" s="5" t="s">
        <v>87</v>
      </c>
      <c r="K21">
        <v>1985</v>
      </c>
      <c r="M21" s="1"/>
    </row>
    <row r="22" spans="1:13" x14ac:dyDescent="0.3">
      <c r="A22" s="23" t="s">
        <v>18</v>
      </c>
      <c r="B22" s="23"/>
      <c r="C22" s="23"/>
      <c r="D22" s="23"/>
      <c r="E22" s="23"/>
      <c r="F22" s="23"/>
      <c r="G22" s="23"/>
      <c r="H22" s="8" t="s">
        <v>116</v>
      </c>
      <c r="I22" s="5" t="s">
        <v>87</v>
      </c>
      <c r="K22">
        <v>1280</v>
      </c>
      <c r="M22" s="8" t="s">
        <v>93</v>
      </c>
    </row>
    <row r="23" spans="1:13" ht="14.4" customHeight="1" x14ac:dyDescent="0.3">
      <c r="A23" s="23" t="s">
        <v>19</v>
      </c>
      <c r="B23" s="23"/>
      <c r="C23" s="23"/>
      <c r="D23" s="23"/>
      <c r="E23" s="23"/>
      <c r="F23" s="23"/>
      <c r="G23" s="23"/>
      <c r="H23" s="8" t="s">
        <v>116</v>
      </c>
      <c r="I23" s="5" t="s">
        <v>87</v>
      </c>
      <c r="K23">
        <v>1970</v>
      </c>
      <c r="M23" s="12" t="s">
        <v>96</v>
      </c>
    </row>
    <row r="24" spans="1:13" x14ac:dyDescent="0.3">
      <c r="A24" s="25" t="s">
        <v>20</v>
      </c>
      <c r="B24" s="25"/>
      <c r="C24" s="25"/>
      <c r="D24" s="25"/>
      <c r="E24" s="25"/>
      <c r="F24" s="25"/>
      <c r="G24" s="25"/>
      <c r="H24" s="8" t="s">
        <v>116</v>
      </c>
      <c r="I24" s="5" t="s">
        <v>87</v>
      </c>
      <c r="K24">
        <v>1672</v>
      </c>
    </row>
    <row r="25" spans="1:13" x14ac:dyDescent="0.3">
      <c r="A25" s="23" t="s">
        <v>21</v>
      </c>
      <c r="B25" s="23"/>
      <c r="C25" s="23"/>
      <c r="D25" s="23"/>
      <c r="E25" s="23"/>
      <c r="F25" s="23"/>
      <c r="G25" s="23"/>
      <c r="H25" s="8"/>
      <c r="I25" s="5" t="s">
        <v>89</v>
      </c>
      <c r="M25" t="s">
        <v>111</v>
      </c>
    </row>
    <row r="26" spans="1:13" x14ac:dyDescent="0.3">
      <c r="A26" s="24" t="s">
        <v>75</v>
      </c>
      <c r="B26" s="24"/>
      <c r="C26" s="24"/>
      <c r="D26" s="24"/>
      <c r="E26" s="24"/>
      <c r="F26" s="24"/>
      <c r="G26" s="24"/>
      <c r="H26" s="20"/>
      <c r="I26" s="2">
        <f>COUNTIF(I27:I31, "Complete")/(COUNTA(I27:I31)+COUNTBLANK(I27:I31))</f>
        <v>0.8</v>
      </c>
      <c r="J26" s="10">
        <f>SUM(K27:K31)/K91</f>
        <v>9.4873322824958667E-2</v>
      </c>
      <c r="K26" s="4"/>
      <c r="M26" s="4"/>
    </row>
    <row r="27" spans="1:13" x14ac:dyDescent="0.3">
      <c r="A27" s="23" t="s">
        <v>22</v>
      </c>
      <c r="B27" s="23"/>
      <c r="C27" s="23"/>
      <c r="D27" s="23"/>
      <c r="E27" s="23"/>
      <c r="F27" s="23"/>
      <c r="G27" s="23"/>
      <c r="H27" s="8" t="s">
        <v>116</v>
      </c>
      <c r="I27" s="5" t="s">
        <v>87</v>
      </c>
      <c r="K27" s="16">
        <v>1662</v>
      </c>
      <c r="M27" s="8" t="s">
        <v>93</v>
      </c>
    </row>
    <row r="28" spans="1:13" x14ac:dyDescent="0.3">
      <c r="A28" s="23" t="s">
        <v>23</v>
      </c>
      <c r="B28" s="23"/>
      <c r="C28" s="23"/>
      <c r="D28" s="23"/>
      <c r="E28" s="23"/>
      <c r="F28" s="23"/>
      <c r="G28" s="23"/>
      <c r="H28" s="8" t="s">
        <v>116</v>
      </c>
      <c r="I28" s="5" t="s">
        <v>87</v>
      </c>
      <c r="K28" s="16">
        <v>2761</v>
      </c>
      <c r="M28" t="s">
        <v>98</v>
      </c>
    </row>
    <row r="29" spans="1:13" x14ac:dyDescent="0.3">
      <c r="A29" s="25" t="s">
        <v>24</v>
      </c>
      <c r="B29" s="25"/>
      <c r="C29" s="25"/>
      <c r="D29" s="25"/>
      <c r="E29" s="25"/>
      <c r="F29" s="25"/>
      <c r="G29" s="25"/>
      <c r="H29" s="8"/>
      <c r="I29" s="5" t="s">
        <v>89</v>
      </c>
      <c r="K29">
        <v>1872</v>
      </c>
    </row>
    <row r="30" spans="1:13" x14ac:dyDescent="0.3">
      <c r="A30" s="23" t="s">
        <v>25</v>
      </c>
      <c r="B30" s="23"/>
      <c r="C30" s="23"/>
      <c r="D30" s="23"/>
      <c r="E30" s="23"/>
      <c r="F30" s="23"/>
      <c r="G30" s="23"/>
      <c r="H30" s="8" t="s">
        <v>116</v>
      </c>
      <c r="I30" s="5" t="s">
        <v>87</v>
      </c>
      <c r="K30">
        <v>908</v>
      </c>
      <c r="M30" t="s">
        <v>117</v>
      </c>
    </row>
    <row r="31" spans="1:13" x14ac:dyDescent="0.3">
      <c r="A31" s="23" t="s">
        <v>26</v>
      </c>
      <c r="B31" s="23"/>
      <c r="C31" s="23"/>
      <c r="D31" s="23"/>
      <c r="E31" s="23"/>
      <c r="F31" s="23"/>
      <c r="G31" s="23"/>
      <c r="H31" s="8" t="s">
        <v>116</v>
      </c>
      <c r="I31" s="5" t="s">
        <v>87</v>
      </c>
      <c r="K31" s="16">
        <v>2668</v>
      </c>
      <c r="M31" s="8" t="s">
        <v>94</v>
      </c>
    </row>
    <row r="32" spans="1:13" x14ac:dyDescent="0.3">
      <c r="A32" s="24" t="s">
        <v>76</v>
      </c>
      <c r="B32" s="24"/>
      <c r="C32" s="24"/>
      <c r="D32" s="24"/>
      <c r="E32" s="24"/>
      <c r="F32" s="24"/>
      <c r="G32" s="24"/>
      <c r="H32" s="20"/>
      <c r="I32" s="2">
        <f>COUNTIF(I33:I33, "Complete")/(COUNTA(I33:I33)+COUNTBLANK(I33:I33))</f>
        <v>1</v>
      </c>
      <c r="J32" s="10">
        <f>SUM(K33)/K91</f>
        <v>0</v>
      </c>
      <c r="K32" s="4"/>
      <c r="M32" s="4"/>
    </row>
    <row r="33" spans="1:13" x14ac:dyDescent="0.3">
      <c r="A33" s="23" t="s">
        <v>27</v>
      </c>
      <c r="B33" s="23"/>
      <c r="C33" s="23"/>
      <c r="D33" s="23"/>
      <c r="E33" s="23"/>
      <c r="F33" s="23"/>
      <c r="G33" s="23"/>
      <c r="H33" s="8"/>
      <c r="I33" s="5" t="s">
        <v>87</v>
      </c>
      <c r="K33" s="16">
        <v>0</v>
      </c>
    </row>
    <row r="34" spans="1:13" x14ac:dyDescent="0.3">
      <c r="A34" s="24" t="s">
        <v>77</v>
      </c>
      <c r="B34" s="24"/>
      <c r="C34" s="24"/>
      <c r="D34" s="24"/>
      <c r="E34" s="24"/>
      <c r="F34" s="24"/>
      <c r="G34" s="24"/>
      <c r="H34" s="20"/>
      <c r="I34" s="2">
        <f>COUNTIF(I35:I39, "Complete")/(COUNTA(I35:I39)+COUNTBLANK(I35:I39))</f>
        <v>1</v>
      </c>
      <c r="J34" s="10">
        <f>SUM(K35:K39)/K91</f>
        <v>5.5390027296143937E-2</v>
      </c>
      <c r="K34" s="4"/>
      <c r="M34" s="4"/>
    </row>
    <row r="35" spans="1:13" x14ac:dyDescent="0.3">
      <c r="A35" s="23" t="s">
        <v>28</v>
      </c>
      <c r="B35" s="23"/>
      <c r="C35" s="23"/>
      <c r="D35" s="23"/>
      <c r="E35" s="23"/>
      <c r="F35" s="23"/>
      <c r="G35" s="23"/>
      <c r="H35" s="8" t="s">
        <v>116</v>
      </c>
      <c r="I35" s="5" t="s">
        <v>87</v>
      </c>
      <c r="K35" s="16">
        <v>1192</v>
      </c>
    </row>
    <row r="36" spans="1:13" x14ac:dyDescent="0.3">
      <c r="A36" s="23" t="s">
        <v>29</v>
      </c>
      <c r="B36" s="23"/>
      <c r="C36" s="23"/>
      <c r="D36" s="23"/>
      <c r="E36" s="23"/>
      <c r="F36" s="23"/>
      <c r="G36" s="23"/>
      <c r="H36" s="8" t="s">
        <v>116</v>
      </c>
      <c r="I36" s="5" t="s">
        <v>87</v>
      </c>
      <c r="K36" s="16">
        <v>1053</v>
      </c>
      <c r="M36" t="s">
        <v>113</v>
      </c>
    </row>
    <row r="37" spans="1:13" x14ac:dyDescent="0.3">
      <c r="A37" s="23" t="s">
        <v>30</v>
      </c>
      <c r="B37" s="23"/>
      <c r="C37" s="23"/>
      <c r="D37" s="23"/>
      <c r="E37" s="23"/>
      <c r="F37" s="23"/>
      <c r="G37" s="23"/>
      <c r="H37" s="8" t="s">
        <v>116</v>
      </c>
      <c r="I37" s="5" t="s">
        <v>87</v>
      </c>
      <c r="K37" s="16">
        <v>1243</v>
      </c>
      <c r="M37" t="s">
        <v>114</v>
      </c>
    </row>
    <row r="38" spans="1:13" x14ac:dyDescent="0.3">
      <c r="A38" s="23" t="s">
        <v>31</v>
      </c>
      <c r="B38" s="23"/>
      <c r="C38" s="23"/>
      <c r="D38" s="23"/>
      <c r="E38" s="23"/>
      <c r="F38" s="23"/>
      <c r="G38" s="23"/>
      <c r="H38" s="8" t="s">
        <v>116</v>
      </c>
      <c r="I38" s="5" t="s">
        <v>87</v>
      </c>
      <c r="K38" s="16">
        <v>1297</v>
      </c>
    </row>
    <row r="39" spans="1:13" x14ac:dyDescent="0.3">
      <c r="A39" s="23" t="s">
        <v>32</v>
      </c>
      <c r="B39" s="23"/>
      <c r="C39" s="23"/>
      <c r="D39" s="23"/>
      <c r="E39" s="23"/>
      <c r="F39" s="23"/>
      <c r="G39" s="23"/>
      <c r="H39" s="8" t="s">
        <v>116</v>
      </c>
      <c r="I39" s="5" t="s">
        <v>87</v>
      </c>
      <c r="K39" s="16">
        <v>978</v>
      </c>
    </row>
    <row r="40" spans="1:13" x14ac:dyDescent="0.3">
      <c r="A40" s="24" t="s">
        <v>78</v>
      </c>
      <c r="B40" s="24"/>
      <c r="C40" s="24"/>
      <c r="D40" s="24"/>
      <c r="E40" s="24"/>
      <c r="F40" s="24"/>
      <c r="G40" s="24"/>
      <c r="H40" s="20"/>
      <c r="I40" s="2">
        <f>COUNTIF(I41:I43, "Complete")/(COUNTA(I41:I43)+COUNTBLANK(I41:I43))</f>
        <v>1</v>
      </c>
      <c r="J40" s="10">
        <f>SUM(K41:K43)/K91</f>
        <v>5.8926992426281188E-2</v>
      </c>
      <c r="K40" s="4"/>
      <c r="M40" s="4"/>
    </row>
    <row r="41" spans="1:13" x14ac:dyDescent="0.3">
      <c r="A41" s="23" t="s">
        <v>33</v>
      </c>
      <c r="B41" s="23"/>
      <c r="C41" s="23"/>
      <c r="D41" s="23"/>
      <c r="E41" s="23"/>
      <c r="F41" s="23"/>
      <c r="G41" s="23"/>
      <c r="H41" s="8" t="s">
        <v>116</v>
      </c>
      <c r="I41" s="5" t="s">
        <v>87</v>
      </c>
      <c r="K41">
        <v>1207</v>
      </c>
      <c r="M41" t="s">
        <v>112</v>
      </c>
    </row>
    <row r="42" spans="1:13" x14ac:dyDescent="0.3">
      <c r="A42" s="23" t="s">
        <v>34</v>
      </c>
      <c r="B42" s="23"/>
      <c r="C42" s="23"/>
      <c r="D42" s="23"/>
      <c r="E42" s="23"/>
      <c r="F42" s="23"/>
      <c r="G42" s="23"/>
      <c r="H42" s="8" t="s">
        <v>116</v>
      </c>
      <c r="I42" s="5" t="s">
        <v>87</v>
      </c>
      <c r="K42" s="16">
        <v>1251</v>
      </c>
      <c r="M42" t="s">
        <v>117</v>
      </c>
    </row>
    <row r="43" spans="1:13" x14ac:dyDescent="0.3">
      <c r="A43" s="25" t="s">
        <v>35</v>
      </c>
      <c r="B43" s="25"/>
      <c r="C43" s="25"/>
      <c r="D43" s="25"/>
      <c r="E43" s="25"/>
      <c r="F43" s="25"/>
      <c r="G43" s="25"/>
      <c r="H43" s="8" t="s">
        <v>116</v>
      </c>
      <c r="I43" s="5" t="s">
        <v>87</v>
      </c>
      <c r="J43" s="7" t="s">
        <v>91</v>
      </c>
      <c r="K43">
        <v>3673</v>
      </c>
    </row>
    <row r="44" spans="1:13" x14ac:dyDescent="0.3">
      <c r="A44" s="24" t="s">
        <v>79</v>
      </c>
      <c r="B44" s="24"/>
      <c r="C44" s="24"/>
      <c r="D44" s="24"/>
      <c r="E44" s="24"/>
      <c r="F44" s="24"/>
      <c r="G44" s="24"/>
      <c r="H44" s="20"/>
      <c r="I44" s="2">
        <f>COUNTIF(I45:I53, "Complete")/(COUNTA(I45:I53)+COUNTBLANK(I45:I53))</f>
        <v>1</v>
      </c>
      <c r="J44" s="10">
        <f>SUM(K45:L53)/K91</f>
        <v>0.11747914343931413</v>
      </c>
      <c r="K44" s="4"/>
      <c r="M44" s="4"/>
    </row>
    <row r="45" spans="1:13" x14ac:dyDescent="0.3">
      <c r="A45" s="23" t="s">
        <v>36</v>
      </c>
      <c r="B45" s="23"/>
      <c r="C45" s="23"/>
      <c r="D45" s="23"/>
      <c r="E45" s="23"/>
      <c r="F45" s="23"/>
      <c r="G45" s="23"/>
      <c r="H45" s="8" t="s">
        <v>116</v>
      </c>
      <c r="I45" s="5" t="s">
        <v>87</v>
      </c>
      <c r="K45" s="16">
        <v>1308</v>
      </c>
      <c r="M45" t="s">
        <v>101</v>
      </c>
    </row>
    <row r="46" spans="1:13" x14ac:dyDescent="0.3">
      <c r="A46" s="23" t="s">
        <v>118</v>
      </c>
      <c r="B46" s="23"/>
      <c r="C46" s="23"/>
      <c r="D46" s="23"/>
      <c r="E46" s="23"/>
      <c r="F46" s="23"/>
      <c r="G46" s="23"/>
      <c r="H46" s="8" t="s">
        <v>116</v>
      </c>
      <c r="I46" s="5" t="s">
        <v>87</v>
      </c>
      <c r="K46" s="16">
        <v>893</v>
      </c>
    </row>
    <row r="47" spans="1:13" x14ac:dyDescent="0.3">
      <c r="A47" s="23" t="s">
        <v>37</v>
      </c>
      <c r="B47" s="23"/>
      <c r="C47" s="23"/>
      <c r="D47" s="23"/>
      <c r="E47" s="23"/>
      <c r="F47" s="23"/>
      <c r="G47" s="23"/>
      <c r="H47" s="8" t="s">
        <v>116</v>
      </c>
      <c r="I47" s="5" t="s">
        <v>87</v>
      </c>
      <c r="K47" s="16">
        <v>1238</v>
      </c>
    </row>
    <row r="48" spans="1:13" x14ac:dyDescent="0.3">
      <c r="A48" s="23" t="s">
        <v>38</v>
      </c>
      <c r="B48" s="23"/>
      <c r="C48" s="23"/>
      <c r="D48" s="23"/>
      <c r="E48" s="23"/>
      <c r="F48" s="23"/>
      <c r="G48" s="23"/>
      <c r="H48" s="8" t="s">
        <v>116</v>
      </c>
      <c r="I48" s="5" t="s">
        <v>87</v>
      </c>
      <c r="K48" s="16">
        <v>2425</v>
      </c>
      <c r="M48" t="s">
        <v>102</v>
      </c>
    </row>
    <row r="49" spans="1:13" x14ac:dyDescent="0.3">
      <c r="A49" s="23" t="s">
        <v>39</v>
      </c>
      <c r="B49" s="23"/>
      <c r="C49" s="23"/>
      <c r="D49" s="23"/>
      <c r="E49" s="23"/>
      <c r="F49" s="23"/>
      <c r="G49" s="23"/>
      <c r="H49" s="8" t="s">
        <v>116</v>
      </c>
      <c r="I49" s="5" t="s">
        <v>87</v>
      </c>
      <c r="K49" s="16">
        <v>1121</v>
      </c>
    </row>
    <row r="50" spans="1:13" x14ac:dyDescent="0.3">
      <c r="A50" s="23" t="s">
        <v>40</v>
      </c>
      <c r="B50" s="23"/>
      <c r="C50" s="23"/>
      <c r="D50" s="23"/>
      <c r="E50" s="23"/>
      <c r="F50" s="23"/>
      <c r="G50" s="23"/>
      <c r="H50" s="8" t="s">
        <v>116</v>
      </c>
      <c r="I50" s="5" t="s">
        <v>87</v>
      </c>
      <c r="K50" s="16">
        <v>1105</v>
      </c>
    </row>
    <row r="51" spans="1:13" x14ac:dyDescent="0.3">
      <c r="A51" s="23" t="s">
        <v>41</v>
      </c>
      <c r="B51" s="23"/>
      <c r="C51" s="23"/>
      <c r="D51" s="23"/>
      <c r="E51" s="23"/>
      <c r="F51" s="23"/>
      <c r="G51" s="23"/>
      <c r="H51" s="8" t="s">
        <v>116</v>
      </c>
      <c r="I51" s="5" t="s">
        <v>87</v>
      </c>
      <c r="K51" s="16">
        <v>1358</v>
      </c>
    </row>
    <row r="52" spans="1:13" x14ac:dyDescent="0.3">
      <c r="A52" s="23" t="s">
        <v>42</v>
      </c>
      <c r="B52" s="23"/>
      <c r="C52" s="23"/>
      <c r="D52" s="23"/>
      <c r="E52" s="23"/>
      <c r="F52" s="23"/>
      <c r="G52" s="23"/>
      <c r="H52" s="8" t="s">
        <v>116</v>
      </c>
      <c r="I52" s="5" t="s">
        <v>87</v>
      </c>
      <c r="K52" s="16">
        <v>1470</v>
      </c>
    </row>
    <row r="53" spans="1:13" x14ac:dyDescent="0.3">
      <c r="A53" s="23" t="s">
        <v>43</v>
      </c>
      <c r="B53" s="23"/>
      <c r="C53" s="23"/>
      <c r="D53" s="23"/>
      <c r="E53" s="23"/>
      <c r="F53" s="23"/>
      <c r="G53" s="23"/>
      <c r="H53" s="8" t="s">
        <v>116</v>
      </c>
      <c r="I53" s="5" t="s">
        <v>87</v>
      </c>
      <c r="K53" s="16">
        <v>1305</v>
      </c>
    </row>
    <row r="54" spans="1:13" x14ac:dyDescent="0.3">
      <c r="A54" s="24" t="s">
        <v>80</v>
      </c>
      <c r="B54" s="24"/>
      <c r="C54" s="24"/>
      <c r="D54" s="24"/>
      <c r="E54" s="24"/>
      <c r="F54" s="24"/>
      <c r="G54" s="24"/>
      <c r="H54" s="20"/>
      <c r="I54" s="2">
        <f>COUNTIF(I55:I58, "Complete")/(COUNTA(I55:I58)+COUNTBLANK(I55:I58))</f>
        <v>1</v>
      </c>
      <c r="J54" s="10">
        <f>SUM(K55:K59)/K91</f>
        <v>4.8489100765060938E-2</v>
      </c>
      <c r="K54" s="4"/>
      <c r="M54" s="4"/>
    </row>
    <row r="55" spans="1:13" x14ac:dyDescent="0.3">
      <c r="A55" s="23" t="s">
        <v>44</v>
      </c>
      <c r="B55" s="23"/>
      <c r="C55" s="23"/>
      <c r="D55" s="23"/>
      <c r="E55" s="23"/>
      <c r="F55" s="23"/>
      <c r="G55" s="23"/>
      <c r="H55" s="8" t="s">
        <v>116</v>
      </c>
      <c r="I55" s="5" t="s">
        <v>87</v>
      </c>
      <c r="K55" s="16">
        <v>1395</v>
      </c>
    </row>
    <row r="56" spans="1:13" x14ac:dyDescent="0.3">
      <c r="A56" s="23" t="s">
        <v>45</v>
      </c>
      <c r="B56" s="23"/>
      <c r="C56" s="23"/>
      <c r="D56" s="23"/>
      <c r="E56" s="23"/>
      <c r="F56" s="23"/>
      <c r="G56" s="23"/>
      <c r="H56" s="8" t="s">
        <v>116</v>
      </c>
      <c r="I56" s="5" t="s">
        <v>87</v>
      </c>
      <c r="K56" s="16">
        <v>1224</v>
      </c>
    </row>
    <row r="57" spans="1:13" x14ac:dyDescent="0.3">
      <c r="A57" s="23" t="s">
        <v>46</v>
      </c>
      <c r="B57" s="23"/>
      <c r="C57" s="23"/>
      <c r="D57" s="23"/>
      <c r="E57" s="23"/>
      <c r="F57" s="23"/>
      <c r="G57" s="23"/>
      <c r="H57" s="8" t="s">
        <v>116</v>
      </c>
      <c r="I57" s="5" t="s">
        <v>87</v>
      </c>
      <c r="K57" s="16">
        <v>1322</v>
      </c>
      <c r="M57" t="s">
        <v>100</v>
      </c>
    </row>
    <row r="58" spans="1:13" x14ac:dyDescent="0.3">
      <c r="A58" s="23" t="s">
        <v>47</v>
      </c>
      <c r="B58" s="23"/>
      <c r="C58" s="23"/>
      <c r="D58" s="23"/>
      <c r="E58" s="23"/>
      <c r="F58" s="23"/>
      <c r="G58" s="23"/>
      <c r="H58" s="8" t="s">
        <v>116</v>
      </c>
      <c r="I58" s="5" t="s">
        <v>87</v>
      </c>
      <c r="K58" s="16">
        <v>1104</v>
      </c>
      <c r="M58" t="s">
        <v>99</v>
      </c>
    </row>
    <row r="59" spans="1:13" x14ac:dyDescent="0.3">
      <c r="A59" s="24" t="s">
        <v>81</v>
      </c>
      <c r="B59" s="24"/>
      <c r="C59" s="24"/>
      <c r="D59" s="24"/>
      <c r="E59" s="24"/>
      <c r="F59" s="24"/>
      <c r="G59" s="24"/>
      <c r="H59" s="20"/>
      <c r="I59" s="2">
        <f>COUNTIF(I60:I63, "Complete")/(COUNTA(I60:I63)+COUNTBLANK(I60:I63))</f>
        <v>1</v>
      </c>
      <c r="J59" s="10">
        <f>SUM(K60:K64)/K91</f>
        <v>4.0973049863519281E-2</v>
      </c>
      <c r="K59" s="4"/>
      <c r="M59" s="4"/>
    </row>
    <row r="60" spans="1:13" x14ac:dyDescent="0.3">
      <c r="A60" s="23" t="s">
        <v>48</v>
      </c>
      <c r="B60" s="23"/>
      <c r="C60" s="23"/>
      <c r="D60" s="23"/>
      <c r="E60" s="23"/>
      <c r="F60" s="23"/>
      <c r="G60" s="23"/>
      <c r="H60" s="8" t="s">
        <v>116</v>
      </c>
      <c r="I60" s="5" t="s">
        <v>87</v>
      </c>
      <c r="K60">
        <v>1233</v>
      </c>
    </row>
    <row r="61" spans="1:13" x14ac:dyDescent="0.3">
      <c r="A61" s="23" t="s">
        <v>49</v>
      </c>
      <c r="B61" s="23"/>
      <c r="C61" s="23"/>
      <c r="D61" s="23"/>
      <c r="E61" s="23"/>
      <c r="F61" s="23"/>
      <c r="G61" s="23"/>
      <c r="H61" s="8" t="s">
        <v>116</v>
      </c>
      <c r="I61" s="5" t="s">
        <v>87</v>
      </c>
      <c r="K61">
        <v>897</v>
      </c>
    </row>
    <row r="62" spans="1:13" x14ac:dyDescent="0.3">
      <c r="A62" s="23" t="s">
        <v>50</v>
      </c>
      <c r="B62" s="23"/>
      <c r="C62" s="23"/>
      <c r="D62" s="23"/>
      <c r="E62" s="23"/>
      <c r="F62" s="23"/>
      <c r="G62" s="23"/>
      <c r="H62" s="8" t="s">
        <v>116</v>
      </c>
      <c r="I62" s="5" t="s">
        <v>87</v>
      </c>
      <c r="K62">
        <v>993</v>
      </c>
    </row>
    <row r="63" spans="1:13" x14ac:dyDescent="0.3">
      <c r="A63" s="23" t="s">
        <v>51</v>
      </c>
      <c r="B63" s="23"/>
      <c r="C63" s="23"/>
      <c r="D63" s="23"/>
      <c r="E63" s="23"/>
      <c r="F63" s="23"/>
      <c r="G63" s="23"/>
      <c r="H63" s="8" t="s">
        <v>116</v>
      </c>
      <c r="I63" s="5" t="s">
        <v>87</v>
      </c>
      <c r="K63">
        <v>1140</v>
      </c>
    </row>
    <row r="64" spans="1:13" x14ac:dyDescent="0.3">
      <c r="A64" s="24" t="s">
        <v>82</v>
      </c>
      <c r="B64" s="24"/>
      <c r="C64" s="24"/>
      <c r="D64" s="24"/>
      <c r="E64" s="24"/>
      <c r="F64" s="24"/>
      <c r="G64" s="24"/>
      <c r="H64" s="20"/>
      <c r="I64" s="2">
        <f>COUNTIF(I65:I68, "Complete")/(COUNTA(I65:I68)+COUNTBLANK(I65:I68))</f>
        <v>1</v>
      </c>
      <c r="J64" s="10">
        <f>SUM(K65:K69)/K91</f>
        <v>5.6235823305524589E-2</v>
      </c>
      <c r="K64" s="4"/>
      <c r="M64" s="4"/>
    </row>
    <row r="65" spans="1:13" x14ac:dyDescent="0.3">
      <c r="A65" s="23" t="s">
        <v>52</v>
      </c>
      <c r="B65" s="23"/>
      <c r="C65" s="23"/>
      <c r="D65" s="23"/>
      <c r="E65" s="23"/>
      <c r="F65" s="23"/>
      <c r="G65" s="23"/>
      <c r="H65" s="8" t="s">
        <v>116</v>
      </c>
      <c r="I65" s="5" t="s">
        <v>87</v>
      </c>
      <c r="K65">
        <v>1417</v>
      </c>
    </row>
    <row r="66" spans="1:13" x14ac:dyDescent="0.3">
      <c r="A66" s="25" t="s">
        <v>53</v>
      </c>
      <c r="B66" s="25"/>
      <c r="C66" s="25"/>
      <c r="D66" s="25"/>
      <c r="E66" s="25"/>
      <c r="F66" s="25"/>
      <c r="G66" s="25"/>
      <c r="H66" s="8" t="s">
        <v>116</v>
      </c>
      <c r="I66" s="5" t="s">
        <v>87</v>
      </c>
      <c r="K66">
        <v>1426</v>
      </c>
    </row>
    <row r="67" spans="1:13" x14ac:dyDescent="0.3">
      <c r="A67" s="25" t="s">
        <v>54</v>
      </c>
      <c r="B67" s="25"/>
      <c r="C67" s="25"/>
      <c r="D67" s="25"/>
      <c r="E67" s="25"/>
      <c r="F67" s="25"/>
      <c r="G67" s="25"/>
      <c r="H67" s="8" t="s">
        <v>116</v>
      </c>
      <c r="I67" s="5" t="s">
        <v>87</v>
      </c>
      <c r="K67">
        <v>1408</v>
      </c>
    </row>
    <row r="68" spans="1:13" x14ac:dyDescent="0.3">
      <c r="A68" s="23" t="s">
        <v>55</v>
      </c>
      <c r="B68" s="23"/>
      <c r="C68" s="23"/>
      <c r="D68" s="23"/>
      <c r="E68" s="23"/>
      <c r="F68" s="23"/>
      <c r="G68" s="23"/>
      <c r="H68" s="8" t="s">
        <v>116</v>
      </c>
      <c r="I68" s="5" t="s">
        <v>87</v>
      </c>
      <c r="K68">
        <v>1600</v>
      </c>
    </row>
    <row r="69" spans="1:13" x14ac:dyDescent="0.3">
      <c r="A69" s="24" t="s">
        <v>83</v>
      </c>
      <c r="B69" s="24"/>
      <c r="C69" s="24"/>
      <c r="D69" s="24"/>
      <c r="E69" s="24"/>
      <c r="F69" s="24"/>
      <c r="G69" s="24"/>
      <c r="H69" s="20"/>
      <c r="I69" s="2">
        <f>COUNTIF(I70:I77, "Complete")/(COUNTA(I70:I77)+COUNTBLANK(I70:I77))</f>
        <v>1</v>
      </c>
      <c r="J69" s="10">
        <f>SUM(K70:K77)/K91</f>
        <v>0.12020875783322441</v>
      </c>
      <c r="K69" s="4"/>
      <c r="M69" s="4"/>
    </row>
    <row r="70" spans="1:13" x14ac:dyDescent="0.3">
      <c r="A70" s="25" t="s">
        <v>56</v>
      </c>
      <c r="B70" s="25"/>
      <c r="C70" s="25"/>
      <c r="D70" s="25"/>
      <c r="E70" s="25"/>
      <c r="F70" s="25"/>
      <c r="G70" s="25"/>
      <c r="H70" s="8" t="s">
        <v>116</v>
      </c>
      <c r="I70" s="5" t="s">
        <v>87</v>
      </c>
      <c r="K70">
        <v>2274</v>
      </c>
    </row>
    <row r="71" spans="1:13" x14ac:dyDescent="0.3">
      <c r="A71" s="25" t="s">
        <v>57</v>
      </c>
      <c r="B71" s="25"/>
      <c r="C71" s="25"/>
      <c r="D71" s="25"/>
      <c r="E71" s="25"/>
      <c r="F71" s="25"/>
      <c r="G71" s="25"/>
      <c r="H71" s="8" t="s">
        <v>116</v>
      </c>
      <c r="I71" s="5" t="s">
        <v>87</v>
      </c>
      <c r="K71">
        <v>2370</v>
      </c>
      <c r="M71" s="15"/>
    </row>
    <row r="72" spans="1:13" x14ac:dyDescent="0.3">
      <c r="A72" s="25" t="s">
        <v>58</v>
      </c>
      <c r="B72" s="25"/>
      <c r="C72" s="25"/>
      <c r="D72" s="25"/>
      <c r="E72" s="25"/>
      <c r="F72" s="25"/>
      <c r="G72" s="25"/>
      <c r="H72" s="8" t="s">
        <v>116</v>
      </c>
      <c r="I72" s="5" t="s">
        <v>87</v>
      </c>
      <c r="K72">
        <v>2374</v>
      </c>
      <c r="M72" s="15"/>
    </row>
    <row r="73" spans="1:13" x14ac:dyDescent="0.3">
      <c r="A73" s="23" t="s">
        <v>59</v>
      </c>
      <c r="B73" s="23"/>
      <c r="C73" s="23"/>
      <c r="D73" s="23"/>
      <c r="E73" s="23"/>
      <c r="F73" s="23"/>
      <c r="G73" s="23"/>
      <c r="H73" s="8" t="s">
        <v>116</v>
      </c>
      <c r="I73" s="5" t="s">
        <v>87</v>
      </c>
      <c r="K73" s="16">
        <v>1038</v>
      </c>
    </row>
    <row r="74" spans="1:13" x14ac:dyDescent="0.3">
      <c r="A74" s="23" t="s">
        <v>60</v>
      </c>
      <c r="B74" s="23"/>
      <c r="C74" s="23"/>
      <c r="D74" s="23"/>
      <c r="E74" s="23"/>
      <c r="F74" s="23"/>
      <c r="G74" s="23"/>
      <c r="H74" s="8" t="s">
        <v>116</v>
      </c>
      <c r="I74" s="5" t="s">
        <v>87</v>
      </c>
      <c r="K74">
        <v>1083</v>
      </c>
    </row>
    <row r="75" spans="1:13" x14ac:dyDescent="0.3">
      <c r="A75" s="23" t="s">
        <v>61</v>
      </c>
      <c r="B75" s="23"/>
      <c r="C75" s="23"/>
      <c r="D75" s="23"/>
      <c r="E75" s="23"/>
      <c r="F75" s="23"/>
      <c r="G75" s="23"/>
      <c r="H75" s="8" t="s">
        <v>116</v>
      </c>
      <c r="I75" s="5" t="s">
        <v>87</v>
      </c>
      <c r="K75" s="16">
        <v>793</v>
      </c>
    </row>
    <row r="76" spans="1:13" x14ac:dyDescent="0.3">
      <c r="A76" s="23" t="s">
        <v>62</v>
      </c>
      <c r="B76" s="23"/>
      <c r="C76" s="23"/>
      <c r="D76" s="23"/>
      <c r="E76" s="23"/>
      <c r="F76" s="23"/>
      <c r="G76" s="23"/>
      <c r="H76" s="8" t="s">
        <v>119</v>
      </c>
      <c r="I76" s="5" t="s">
        <v>87</v>
      </c>
      <c r="K76" s="16">
        <v>1594</v>
      </c>
      <c r="M76" t="s">
        <v>104</v>
      </c>
    </row>
    <row r="77" spans="1:13" x14ac:dyDescent="0.3">
      <c r="A77" s="23" t="s">
        <v>63</v>
      </c>
      <c r="B77" s="23"/>
      <c r="C77" s="23"/>
      <c r="D77" s="23"/>
      <c r="E77" s="23"/>
      <c r="F77" s="23"/>
      <c r="G77" s="23"/>
      <c r="H77" s="8" t="s">
        <v>116</v>
      </c>
      <c r="I77" s="5" t="s">
        <v>87</v>
      </c>
      <c r="K77" s="16">
        <v>981</v>
      </c>
      <c r="M77" t="s">
        <v>103</v>
      </c>
    </row>
    <row r="78" spans="1:13" x14ac:dyDescent="0.3">
      <c r="A78" s="24" t="s">
        <v>84</v>
      </c>
      <c r="B78" s="24"/>
      <c r="C78" s="24"/>
      <c r="D78" s="24"/>
      <c r="E78" s="24"/>
      <c r="F78" s="24"/>
      <c r="G78" s="24"/>
      <c r="H78" s="20"/>
      <c r="I78" s="2">
        <f>COUNTIF(I79:I83, "Complete")/(COUNTA(I79:I83)+COUNTBLANK(I79:I83))</f>
        <v>1</v>
      </c>
      <c r="J78" s="10">
        <f>SUM(K79:K83)/K91</f>
        <v>6.1579716273884123E-2</v>
      </c>
      <c r="K78" s="4"/>
      <c r="M78" s="4"/>
    </row>
    <row r="79" spans="1:13" x14ac:dyDescent="0.3">
      <c r="A79" s="23" t="s">
        <v>44</v>
      </c>
      <c r="B79" s="23"/>
      <c r="C79" s="23"/>
      <c r="D79" s="23"/>
      <c r="E79" s="23"/>
      <c r="F79" s="23"/>
      <c r="G79" s="23"/>
      <c r="H79" s="8" t="s">
        <v>116</v>
      </c>
      <c r="I79" s="5" t="s">
        <v>87</v>
      </c>
      <c r="K79" s="16">
        <v>1239</v>
      </c>
    </row>
    <row r="80" spans="1:13" x14ac:dyDescent="0.3">
      <c r="A80" s="23" t="s">
        <v>64</v>
      </c>
      <c r="B80" s="23"/>
      <c r="C80" s="23"/>
      <c r="D80" s="23"/>
      <c r="E80" s="23"/>
      <c r="F80" s="23"/>
      <c r="G80" s="23"/>
      <c r="H80" s="8" t="s">
        <v>116</v>
      </c>
      <c r="I80" s="5" t="s">
        <v>87</v>
      </c>
      <c r="K80" s="16">
        <v>1322</v>
      </c>
    </row>
    <row r="81" spans="1:13" x14ac:dyDescent="0.3">
      <c r="A81" s="23" t="s">
        <v>65</v>
      </c>
      <c r="B81" s="23"/>
      <c r="C81" s="23"/>
      <c r="D81" s="23"/>
      <c r="E81" s="23"/>
      <c r="F81" s="23"/>
      <c r="G81" s="23"/>
      <c r="H81" s="8" t="s">
        <v>116</v>
      </c>
      <c r="I81" s="5" t="s">
        <v>87</v>
      </c>
      <c r="K81" s="16">
        <v>1329</v>
      </c>
    </row>
    <row r="82" spans="1:13" x14ac:dyDescent="0.3">
      <c r="A82" s="23" t="s">
        <v>66</v>
      </c>
      <c r="B82" s="23"/>
      <c r="C82" s="23"/>
      <c r="D82" s="23"/>
      <c r="E82" s="23"/>
      <c r="F82" s="23"/>
      <c r="G82" s="23"/>
      <c r="H82" s="8" t="s">
        <v>116</v>
      </c>
      <c r="I82" s="5" t="s">
        <v>87</v>
      </c>
      <c r="K82" s="16">
        <v>1340</v>
      </c>
    </row>
    <row r="83" spans="1:13" x14ac:dyDescent="0.3">
      <c r="A83" s="23" t="s">
        <v>67</v>
      </c>
      <c r="B83" s="23"/>
      <c r="C83" s="23"/>
      <c r="D83" s="23"/>
      <c r="E83" s="23"/>
      <c r="F83" s="23"/>
      <c r="G83" s="23"/>
      <c r="H83" s="8" t="s">
        <v>116</v>
      </c>
      <c r="I83" s="5" t="s">
        <v>87</v>
      </c>
      <c r="K83" s="16">
        <v>1177</v>
      </c>
    </row>
    <row r="84" spans="1:13" x14ac:dyDescent="0.3">
      <c r="A84" s="24" t="s">
        <v>85</v>
      </c>
      <c r="B84" s="24"/>
      <c r="C84" s="24"/>
      <c r="D84" s="24"/>
      <c r="E84" s="24"/>
      <c r="F84" s="24"/>
      <c r="G84" s="24"/>
      <c r="H84" s="20"/>
      <c r="I84" s="2">
        <f>COUNTIF(I85:I88, "Complete")/(COUNTA(I85:I88)+COUNTBLANK(I85:I88))</f>
        <v>0</v>
      </c>
      <c r="J84" s="10">
        <f>SUM(K85:K88)/K91</f>
        <v>0</v>
      </c>
      <c r="K84" s="4"/>
      <c r="M84" s="4"/>
    </row>
    <row r="85" spans="1:13" x14ac:dyDescent="0.3">
      <c r="A85" s="23" t="s">
        <v>68</v>
      </c>
      <c r="B85" s="23"/>
      <c r="C85" s="23"/>
      <c r="D85" s="23"/>
      <c r="E85" s="23"/>
      <c r="F85" s="23"/>
      <c r="G85" s="23"/>
      <c r="H85" s="8"/>
      <c r="I85" s="5" t="s">
        <v>90</v>
      </c>
    </row>
    <row r="86" spans="1:13" x14ac:dyDescent="0.3">
      <c r="A86" s="23" t="s">
        <v>69</v>
      </c>
      <c r="B86" s="23"/>
      <c r="C86" s="23"/>
      <c r="D86" s="23"/>
      <c r="E86" s="23"/>
      <c r="F86" s="23"/>
      <c r="G86" s="23"/>
      <c r="H86" s="8"/>
      <c r="I86" s="5" t="s">
        <v>90</v>
      </c>
    </row>
    <row r="87" spans="1:13" x14ac:dyDescent="0.3">
      <c r="A87" s="23" t="s">
        <v>70</v>
      </c>
      <c r="B87" s="23"/>
      <c r="C87" s="23"/>
      <c r="D87" s="23"/>
      <c r="E87" s="23"/>
      <c r="F87" s="23"/>
      <c r="G87" s="23"/>
      <c r="H87" s="8"/>
      <c r="I87" s="5" t="s">
        <v>90</v>
      </c>
    </row>
    <row r="88" spans="1:13" x14ac:dyDescent="0.3">
      <c r="A88" s="23" t="s">
        <v>71</v>
      </c>
      <c r="B88" s="23"/>
      <c r="C88" s="23"/>
      <c r="D88" s="23"/>
      <c r="E88" s="23"/>
      <c r="F88" s="23"/>
      <c r="G88" s="23"/>
      <c r="H88" s="8"/>
      <c r="I88" s="5" t="s">
        <v>90</v>
      </c>
    </row>
    <row r="89" spans="1:13" x14ac:dyDescent="0.3">
      <c r="A89" s="24" t="s">
        <v>86</v>
      </c>
      <c r="B89" s="24"/>
      <c r="C89" s="24"/>
      <c r="D89" s="24"/>
      <c r="E89" s="24"/>
      <c r="F89" s="24"/>
      <c r="G89" s="24"/>
      <c r="H89" s="20"/>
      <c r="I89" s="2">
        <f>COUNTIF(I90:I90, "Complete")/(COUNTA(I90:I90)+COUNTBLANK(I90:I90))</f>
        <v>0</v>
      </c>
      <c r="J89" s="10">
        <f>SUM(K90)/K91</f>
        <v>0</v>
      </c>
      <c r="K89" s="4"/>
      <c r="M89" s="4"/>
    </row>
    <row r="90" spans="1:13" x14ac:dyDescent="0.3">
      <c r="A90" s="23" t="s">
        <v>72</v>
      </c>
      <c r="B90" s="23"/>
      <c r="C90" s="23"/>
      <c r="D90" s="23"/>
      <c r="E90" s="23"/>
      <c r="F90" s="23"/>
      <c r="G90" s="23"/>
      <c r="H90" s="8"/>
      <c r="I90" s="5" t="s">
        <v>90</v>
      </c>
      <c r="K90" s="16"/>
    </row>
    <row r="91" spans="1:13" x14ac:dyDescent="0.3">
      <c r="A91" s="22" t="s">
        <v>88</v>
      </c>
      <c r="B91" s="22"/>
      <c r="C91" s="22"/>
      <c r="D91" s="22"/>
      <c r="E91" s="22"/>
      <c r="F91" s="22"/>
      <c r="G91" s="22"/>
      <c r="H91" s="19"/>
      <c r="I91" s="3">
        <f>COUNTIF(I5:I90,"Complete")/(COUNTIF(I5:I90,"Complete")+COUNTIF(I5:I90,"Not started")+COUNTIF(I5:I90,"In progress"))</f>
        <v>0.90410958904109584</v>
      </c>
      <c r="J91" s="11">
        <f>SUM(J4:J90)</f>
        <v>0.99999999999999989</v>
      </c>
      <c r="K91" s="13">
        <f>SUM(K5:K90)</f>
        <v>104044</v>
      </c>
      <c r="M91" s="6"/>
    </row>
    <row r="92" spans="1:13" x14ac:dyDescent="0.3">
      <c r="I92" s="21">
        <f>COUNTIF(I5:I90,"Complete")</f>
        <v>66</v>
      </c>
    </row>
    <row r="93" spans="1:13" x14ac:dyDescent="0.3">
      <c r="I93" s="21">
        <f>(COUNTIF(I5:I92,"Complete")+COUNTIF(I5:I92,"Not started")+COUNTIF(I5:I92,"In progress"))</f>
        <v>73</v>
      </c>
      <c r="J93" s="7">
        <f>I93-I92</f>
        <v>7</v>
      </c>
    </row>
    <row r="95" spans="1:13" x14ac:dyDescent="0.3">
      <c r="A95" s="14" t="s">
        <v>107</v>
      </c>
    </row>
    <row r="96" spans="1:13" x14ac:dyDescent="0.3">
      <c r="A96" t="s">
        <v>108</v>
      </c>
    </row>
    <row r="97" spans="1:1" x14ac:dyDescent="0.3">
      <c r="A97" t="s">
        <v>109</v>
      </c>
    </row>
    <row r="98" spans="1:1" x14ac:dyDescent="0.3">
      <c r="A98" t="s">
        <v>110</v>
      </c>
    </row>
  </sheetData>
  <mergeCells count="88">
    <mergeCell ref="A10:G10"/>
    <mergeCell ref="A11:G11"/>
    <mergeCell ref="A12:G12"/>
    <mergeCell ref="A13:G13"/>
    <mergeCell ref="A34:G34"/>
    <mergeCell ref="A31:G31"/>
    <mergeCell ref="A14:G14"/>
    <mergeCell ref="A15:G15"/>
    <mergeCell ref="A16:G16"/>
    <mergeCell ref="A17:G17"/>
    <mergeCell ref="A18:G18"/>
    <mergeCell ref="A19:G19"/>
    <mergeCell ref="A22:G22"/>
    <mergeCell ref="A23:G23"/>
    <mergeCell ref="A24:G24"/>
    <mergeCell ref="A25:G25"/>
    <mergeCell ref="A35:G35"/>
    <mergeCell ref="A36:G36"/>
    <mergeCell ref="A37:G37"/>
    <mergeCell ref="A32:G32"/>
    <mergeCell ref="A33:G33"/>
    <mergeCell ref="A61:G61"/>
    <mergeCell ref="A56:G56"/>
    <mergeCell ref="A57:G57"/>
    <mergeCell ref="A46:G46"/>
    <mergeCell ref="A47:G47"/>
    <mergeCell ref="A48:G48"/>
    <mergeCell ref="A49:G49"/>
    <mergeCell ref="A9:G9"/>
    <mergeCell ref="A82:G82"/>
    <mergeCell ref="A83:G83"/>
    <mergeCell ref="A84:G84"/>
    <mergeCell ref="A85:G85"/>
    <mergeCell ref="A80:G80"/>
    <mergeCell ref="A81:G81"/>
    <mergeCell ref="A70:G70"/>
    <mergeCell ref="A71:G71"/>
    <mergeCell ref="A72:G72"/>
    <mergeCell ref="A73:G73"/>
    <mergeCell ref="A68:G68"/>
    <mergeCell ref="A69:G69"/>
    <mergeCell ref="A58:G58"/>
    <mergeCell ref="A59:G59"/>
    <mergeCell ref="A60:G60"/>
    <mergeCell ref="A4:G4"/>
    <mergeCell ref="A5:G5"/>
    <mergeCell ref="A6:G6"/>
    <mergeCell ref="A7:G7"/>
    <mergeCell ref="A8:G8"/>
    <mergeCell ref="A20:G20"/>
    <mergeCell ref="A21:G21"/>
    <mergeCell ref="A26:G26"/>
    <mergeCell ref="A27:G27"/>
    <mergeCell ref="A28:G28"/>
    <mergeCell ref="A29:G29"/>
    <mergeCell ref="A30:G30"/>
    <mergeCell ref="A55:G55"/>
    <mergeCell ref="A38:G38"/>
    <mergeCell ref="A39:G39"/>
    <mergeCell ref="A40:G40"/>
    <mergeCell ref="A41:G41"/>
    <mergeCell ref="A42:G42"/>
    <mergeCell ref="A43:G43"/>
    <mergeCell ref="A44:G44"/>
    <mergeCell ref="A45:G45"/>
    <mergeCell ref="A50:G50"/>
    <mergeCell ref="A51:G51"/>
    <mergeCell ref="A52:G52"/>
    <mergeCell ref="A53:G53"/>
    <mergeCell ref="A54:G54"/>
    <mergeCell ref="A79:G79"/>
    <mergeCell ref="A62:G62"/>
    <mergeCell ref="A63:G63"/>
    <mergeCell ref="A64:G64"/>
    <mergeCell ref="A65:G65"/>
    <mergeCell ref="A66:G66"/>
    <mergeCell ref="A67:G67"/>
    <mergeCell ref="A74:G74"/>
    <mergeCell ref="A75:G75"/>
    <mergeCell ref="A76:G76"/>
    <mergeCell ref="A77:G77"/>
    <mergeCell ref="A78:G78"/>
    <mergeCell ref="A91:G91"/>
    <mergeCell ref="A86:G86"/>
    <mergeCell ref="A87:G87"/>
    <mergeCell ref="A88:G88"/>
    <mergeCell ref="A89:G89"/>
    <mergeCell ref="A90:G90"/>
  </mergeCells>
  <conditionalFormatting sqref="K91 I1:J1048576">
    <cfRule type="cellIs" dxfId="2" priority="3" operator="equal">
      <formula>"Complete"</formula>
    </cfRule>
  </conditionalFormatting>
  <conditionalFormatting sqref="I1:J90">
    <cfRule type="cellIs" dxfId="1" priority="1" operator="equal">
      <formula>"Not started"</formula>
    </cfRule>
    <cfRule type="cellIs" dxfId="0" priority="2" operator="equal">
      <formula>"In progress"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Fala</dc:creator>
  <cp:lastModifiedBy>Nicoletta Fala</cp:lastModifiedBy>
  <dcterms:created xsi:type="dcterms:W3CDTF">2018-02-05T03:16:08Z</dcterms:created>
  <dcterms:modified xsi:type="dcterms:W3CDTF">2019-07-01T23:41:49Z</dcterms:modified>
</cp:coreProperties>
</file>